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9320" windowHeight="1179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D21" i="2" l="1"/>
  <c r="D26" i="2" l="1"/>
  <c r="B15" i="2" l="1"/>
  <c r="C24" i="2" l="1"/>
  <c r="C10" i="2" l="1"/>
  <c r="B43" i="2" l="1"/>
  <c r="C43" i="2" l="1"/>
  <c r="C16" i="2" l="1"/>
  <c r="B16" i="2"/>
  <c r="D22" i="2"/>
  <c r="D14" i="2"/>
  <c r="B10" i="2"/>
  <c r="B6" i="2" s="1"/>
  <c r="D12" i="2"/>
  <c r="B24" i="2"/>
  <c r="B52" i="2"/>
  <c r="C6" i="2" l="1"/>
  <c r="C5" i="2" s="1"/>
  <c r="C31" i="2" s="1"/>
  <c r="D43" i="2"/>
  <c r="B5" i="2"/>
  <c r="B31" i="2" s="1"/>
  <c r="D20" i="2"/>
  <c r="D7" i="2"/>
  <c r="D8" i="2"/>
  <c r="D9" i="2"/>
  <c r="D10" i="2"/>
  <c r="D13" i="2"/>
  <c r="D15" i="2"/>
  <c r="D17" i="2"/>
  <c r="D18" i="2"/>
  <c r="D23" i="2"/>
  <c r="D27" i="2"/>
  <c r="D25" i="2"/>
  <c r="D42" i="2"/>
  <c r="D41" i="2"/>
  <c r="D40" i="2"/>
  <c r="D39" i="2"/>
  <c r="D38" i="2"/>
  <c r="D37" i="2"/>
  <c r="D36" i="2"/>
  <c r="D35" i="2"/>
  <c r="D34" i="2"/>
  <c r="D33" i="2"/>
  <c r="D5" i="2" l="1"/>
  <c r="B44" i="2"/>
  <c r="D6" i="2"/>
  <c r="D16" i="2"/>
  <c r="C44" i="2"/>
  <c r="D24" i="2"/>
  <c r="D31" i="2" l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<sst xmlns="http://schemas.openxmlformats.org/spreadsheetml/2006/main" count="55" uniqueCount="55">
  <si>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</si>
  <si>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</si>
  <si>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</si>
  <si>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</si>
  <si>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</si>
  <si>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</si>
  <si>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</si>
  <si>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</si>
  <si>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</si>
  <si>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</si>
  <si>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</si>
  <si>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</si>
  <si>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</si>
  <si>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</si>
  <si>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</si>
  <si>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</si>
  <si>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</si>
  <si>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</si>
  <si>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</si>
  <si>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</si>
  <si>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</si>
  <si>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</si>
  <si>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</si>
  <si>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</si>
  <si>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</si>
  <si>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</si>
  <si>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</si>
  <si>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</si>
  <si>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</si>
  <si>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</si>
  <si>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</si>
  <si>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</si>
  <si>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</si>
  <si>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</si>
  <si>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</si>
  <si>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</si>
  <si>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</si>
  <si>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</si>
  <si>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</si>
  <si>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</si>
  <si>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</si>
  <si>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</si>
  <si>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</si>
  <si>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</si>
  <si>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</si>
  <si>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</si>
  <si>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</si>
  <si>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</si>
  <si>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</si>
  <si>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</si>
  <si>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</si>
  <si>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</si>
  <si>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</si>
  <si>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2016 год</t>
  </si>
  <si>
    <t xml:space="preserve">             Информация об исполнении  бюджета МО "Город Майкоп"
 на 1 марта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</si>
</sst>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5" applyNumberFormat="0" applyAlignment="0" applyProtection="0"/>
    <xf numFmtId="0" fontId="21" fillId="6" borderId="16" applyNumberFormat="0" applyAlignment="0" applyProtection="0"/>
    <xf numFmtId="0" fontId="22" fillId="6" borderId="15" applyNumberFormat="0" applyAlignment="0" applyProtection="0"/>
    <xf numFmtId="0" fontId="23" fillId="0" borderId="17" applyNumberFormat="0" applyFill="0" applyAlignment="0" applyProtection="0"/>
    <xf numFmtId="0" fontId="24" fillId="7" borderId="18" applyNumberFormat="0" applyAlignment="0" applyProtection="0"/>
    <xf numFmtId="0" fontId="25" fillId="0" borderId="0" applyNumberFormat="0" applyFill="0" applyBorder="0" applyAlignment="0" applyProtection="0"/>
    <xf numFmtId="0" fontId="12" fillId="8" borderId="19" applyNumberFormat="0" applyFont="0" applyAlignment="0" applyProtection="0"/>
    <xf numFmtId="0" fontId="26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33" borderId="0"/>
    <xf numFmtId="0" fontId="12" fillId="8" borderId="1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</cellStyleXfs>
  <cellXfs count="61">
    <xf numFmtId="0" fontId="0" fillId="0" borderId="0" xfId="0"/>
    <xf numFmtId="0" fontId="2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/>
    <xf numFmtId="164" fontId="5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0" fillId="0" borderId="0" xfId="0" applyNumberFormat="1" applyFont="1" applyFill="1"/>
    <xf numFmtId="164" fontId="2" fillId="0" borderId="1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right"/>
    </xf>
    <xf numFmtId="164" fontId="3" fillId="0" borderId="7" xfId="42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64" fontId="1" fillId="0" borderId="7" xfId="0" applyNumberFormat="1" applyFont="1" applyFill="1" applyBorder="1" applyAlignment="1"/>
    <xf numFmtId="164" fontId="1" fillId="0" borderId="7" xfId="0" applyNumberFormat="1" applyFont="1" applyFill="1" applyBorder="1"/>
    <xf numFmtId="0" fontId="2" fillId="0" borderId="7" xfId="0" applyFont="1" applyFill="1" applyBorder="1" applyAlignment="1">
      <alignment horizontal="center" wrapText="1"/>
    </xf>
    <xf numFmtId="164" fontId="2" fillId="0" borderId="7" xfId="0" applyNumberFormat="1" applyFont="1" applyFill="1" applyBorder="1"/>
    <xf numFmtId="164" fontId="9" fillId="0" borderId="0" xfId="0" applyNumberFormat="1" applyFont="1" applyFill="1" applyBorder="1"/>
    <xf numFmtId="164" fontId="9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10" fillId="0" borderId="6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164" fontId="1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/>
    <xf numFmtId="0" fontId="1" fillId="0" borderId="7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164" fontId="10" fillId="0" borderId="11" xfId="0" applyNumberFormat="1" applyFont="1" applyFill="1" applyBorder="1" applyAlignment="1">
      <alignment horizontal="right"/>
    </xf>
    <xf numFmtId="164" fontId="10" fillId="0" borderId="7" xfId="0" applyNumberFormat="1" applyFont="1" applyFill="1" applyBorder="1" applyAlignment="1">
      <alignment horizontal="right"/>
    </xf>
  </cellXfs>
  <cellStyles count="56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9" sqref="H29"/>
    </sheetView>
  </sheetViews>
  <sheetFormatPr defaultRowHeight="15" x14ac:dyDescent="0.25"/>
  <cols>
    <col min="1" max="1" width="46.7109375" style="3" customWidth="1"/>
    <col min="2" max="2" width="16.42578125" style="3" customWidth="1"/>
    <col min="3" max="3" width="15.5703125" style="3" customWidth="1"/>
    <col min="4" max="4" width="12.85546875" style="3" customWidth="1"/>
    <col min="5" max="5" width="10.42578125" style="3" bestFit="1" customWidth="1"/>
    <col min="6" max="6" width="10.28515625" style="3" bestFit="1" customWidth="1"/>
    <col min="7" max="16384" width="9.140625" style="3"/>
  </cols>
  <sheetData>
    <row r="1" spans="1:6" ht="36.75" customHeight="1" x14ac:dyDescent="0.25">
      <c r="A1" s="38" t="s">
        <v>54</v>
      </c>
      <c r="B1" s="38"/>
      <c r="C1" s="38"/>
      <c r="D1" s="38"/>
    </row>
    <row r="2" spans="1:6" ht="15" customHeight="1" x14ac:dyDescent="0.25">
      <c r="A2" s="4"/>
      <c r="B2" s="4"/>
      <c r="C2" s="4"/>
      <c r="D2" s="4" t="s">
        <v>2</v>
      </c>
    </row>
    <row r="3" spans="1:6" s="7" customFormat="1" ht="49.15" customHeight="1" x14ac:dyDescent="0.25">
      <c r="A3" s="5" t="s">
        <v>33</v>
      </c>
      <c r="B3" s="6" t="s">
        <v>53</v>
      </c>
      <c r="C3" s="6" t="s">
        <v>0</v>
      </c>
      <c r="D3" s="6" t="s">
        <v>1</v>
      </c>
    </row>
    <row r="4" spans="1:6" s="8" customFormat="1" x14ac:dyDescent="0.25">
      <c r="A4" s="35" t="s">
        <v>8</v>
      </c>
      <c r="B4" s="36"/>
      <c r="C4" s="36"/>
      <c r="D4" s="37"/>
    </row>
    <row r="5" spans="1:6" s="8" customFormat="1" ht="15.6" customHeight="1" x14ac:dyDescent="0.25">
      <c r="A5" s="41" t="s">
        <v>40</v>
      </c>
      <c r="B5" s="42">
        <f>B6+B16</f>
        <v>1138931.1000000001</v>
      </c>
      <c r="C5" s="43">
        <f>C6+C16</f>
        <v>143192</v>
      </c>
      <c r="D5" s="44">
        <f t="shared" ref="D5:D10" si="0">C5/B5*100</f>
        <v>12.572490118146742</v>
      </c>
    </row>
    <row r="6" spans="1:6" s="8" customFormat="1" x14ac:dyDescent="0.25">
      <c r="A6" s="10" t="s">
        <v>24</v>
      </c>
      <c r="B6" s="45">
        <f>B7+B8+B9+B10+B15</f>
        <v>1001386</v>
      </c>
      <c r="C6" s="46">
        <f>C7+C8+C9+C10+C15</f>
        <v>122139.40000000001</v>
      </c>
      <c r="D6" s="44">
        <f t="shared" si="0"/>
        <v>12.197034909615274</v>
      </c>
    </row>
    <row r="7" spans="1:6" s="8" customFormat="1" x14ac:dyDescent="0.25">
      <c r="A7" s="11" t="s">
        <v>3</v>
      </c>
      <c r="B7" s="12">
        <v>532107</v>
      </c>
      <c r="C7" s="47">
        <v>63643</v>
      </c>
      <c r="D7" s="48">
        <f t="shared" si="0"/>
        <v>11.960564322589255</v>
      </c>
    </row>
    <row r="8" spans="1:6" s="8" customFormat="1" ht="30" customHeight="1" x14ac:dyDescent="0.25">
      <c r="A8" s="11" t="s">
        <v>4</v>
      </c>
      <c r="B8" s="12">
        <v>20854</v>
      </c>
      <c r="C8" s="47">
        <v>1719.3</v>
      </c>
      <c r="D8" s="48">
        <f t="shared" si="0"/>
        <v>8.2444614941977559</v>
      </c>
    </row>
    <row r="9" spans="1:6" s="8" customFormat="1" ht="19.899999999999999" customHeight="1" x14ac:dyDescent="0.25">
      <c r="A9" s="11" t="s">
        <v>51</v>
      </c>
      <c r="B9" s="12">
        <v>239157</v>
      </c>
      <c r="C9" s="47">
        <v>35840.5</v>
      </c>
      <c r="D9" s="48">
        <f t="shared" si="0"/>
        <v>14.9861806261159</v>
      </c>
    </row>
    <row r="10" spans="1:6" s="8" customFormat="1" ht="19.899999999999999" customHeight="1" x14ac:dyDescent="0.25">
      <c r="A10" s="11" t="s">
        <v>29</v>
      </c>
      <c r="B10" s="12">
        <f>SUM(B12:B14)</f>
        <v>183586</v>
      </c>
      <c r="C10" s="49">
        <f>SUM(C12:C14)</f>
        <v>17308.3</v>
      </c>
      <c r="D10" s="48">
        <f t="shared" si="0"/>
        <v>9.427897552100923</v>
      </c>
    </row>
    <row r="11" spans="1:6" s="8" customFormat="1" ht="17.45" customHeight="1" x14ac:dyDescent="0.25">
      <c r="A11" s="11" t="s">
        <v>30</v>
      </c>
      <c r="B11" s="14"/>
      <c r="C11" s="50"/>
      <c r="D11" s="50"/>
    </row>
    <row r="12" spans="1:6" s="8" customFormat="1" x14ac:dyDescent="0.25">
      <c r="A12" s="51" t="s">
        <v>37</v>
      </c>
      <c r="B12" s="52">
        <v>19360</v>
      </c>
      <c r="C12" s="53">
        <v>867.9</v>
      </c>
      <c r="D12" s="54">
        <f t="shared" ref="D12:D27" si="1">C12/B12*100</f>
        <v>4.4829545454545459</v>
      </c>
      <c r="F12" s="15"/>
    </row>
    <row r="13" spans="1:6" s="8" customFormat="1" x14ac:dyDescent="0.25">
      <c r="A13" s="51" t="s">
        <v>32</v>
      </c>
      <c r="B13" s="52">
        <v>76397</v>
      </c>
      <c r="C13" s="53">
        <v>2590.6</v>
      </c>
      <c r="D13" s="54">
        <f t="shared" si="1"/>
        <v>3.3909708496406927</v>
      </c>
      <c r="F13" s="15"/>
    </row>
    <row r="14" spans="1:6" s="8" customFormat="1" x14ac:dyDescent="0.25">
      <c r="A14" s="51" t="s">
        <v>38</v>
      </c>
      <c r="B14" s="52">
        <v>87829</v>
      </c>
      <c r="C14" s="53">
        <v>13849.8</v>
      </c>
      <c r="D14" s="54">
        <f t="shared" si="1"/>
        <v>15.769051224538591</v>
      </c>
      <c r="F14" s="15"/>
    </row>
    <row r="15" spans="1:6" s="8" customFormat="1" x14ac:dyDescent="0.25">
      <c r="A15" s="11" t="s">
        <v>52</v>
      </c>
      <c r="B15" s="14">
        <f>1529+24153</f>
        <v>25682</v>
      </c>
      <c r="C15" s="50">
        <v>3628.3</v>
      </c>
      <c r="D15" s="50">
        <f t="shared" si="1"/>
        <v>14.127793785530724</v>
      </c>
    </row>
    <row r="16" spans="1:6" s="8" customFormat="1" x14ac:dyDescent="0.25">
      <c r="A16" s="10" t="s">
        <v>25</v>
      </c>
      <c r="B16" s="16">
        <f>SUM(B17:B23)</f>
        <v>137545.1</v>
      </c>
      <c r="C16" s="55">
        <f>SUM(C17:C23)</f>
        <v>21052.6</v>
      </c>
      <c r="D16" s="44">
        <f t="shared" si="1"/>
        <v>15.30596146282201</v>
      </c>
    </row>
    <row r="17" spans="1:7" s="8" customFormat="1" ht="45" x14ac:dyDescent="0.25">
      <c r="A17" s="11" t="s">
        <v>26</v>
      </c>
      <c r="B17" s="12">
        <v>76838.100000000006</v>
      </c>
      <c r="C17" s="47">
        <v>10337.299999999999</v>
      </c>
      <c r="D17" s="48">
        <f t="shared" si="1"/>
        <v>13.453351917863662</v>
      </c>
    </row>
    <row r="18" spans="1:7" s="8" customFormat="1" ht="21.75" customHeight="1" x14ac:dyDescent="0.25">
      <c r="A18" s="11" t="s">
        <v>27</v>
      </c>
      <c r="B18" s="12">
        <v>2150</v>
      </c>
      <c r="C18" s="47">
        <v>1796.3</v>
      </c>
      <c r="D18" s="48">
        <f t="shared" si="1"/>
        <v>83.54883720930232</v>
      </c>
      <c r="G18" s="2"/>
    </row>
    <row r="19" spans="1:7" s="8" customFormat="1" ht="30.75" customHeight="1" x14ac:dyDescent="0.25">
      <c r="A19" s="56" t="s">
        <v>39</v>
      </c>
      <c r="B19" s="12"/>
      <c r="C19" s="47">
        <v>725.5</v>
      </c>
      <c r="D19" s="48"/>
      <c r="G19" s="2"/>
    </row>
    <row r="20" spans="1:7" s="8" customFormat="1" ht="27" customHeight="1" x14ac:dyDescent="0.25">
      <c r="A20" s="11" t="s">
        <v>5</v>
      </c>
      <c r="B20" s="57">
        <v>32121.7</v>
      </c>
      <c r="C20" s="58">
        <v>4973.6000000000004</v>
      </c>
      <c r="D20" s="59">
        <f t="shared" si="1"/>
        <v>15.483613880958981</v>
      </c>
    </row>
    <row r="21" spans="1:7" s="8" customFormat="1" ht="20.25" customHeight="1" x14ac:dyDescent="0.25">
      <c r="A21" s="11" t="s">
        <v>46</v>
      </c>
      <c r="B21" s="17">
        <v>3683.6</v>
      </c>
      <c r="C21" s="60">
        <v>95</v>
      </c>
      <c r="D21" s="60">
        <f t="shared" si="1"/>
        <v>2.5789988055163429</v>
      </c>
    </row>
    <row r="22" spans="1:7" s="8" customFormat="1" ht="18.75" customHeight="1" x14ac:dyDescent="0.25">
      <c r="A22" s="56" t="s">
        <v>6</v>
      </c>
      <c r="B22" s="17">
        <v>22372.7</v>
      </c>
      <c r="C22" s="60">
        <v>3074.5</v>
      </c>
      <c r="D22" s="60">
        <f t="shared" si="1"/>
        <v>13.742194728396662</v>
      </c>
    </row>
    <row r="23" spans="1:7" s="8" customFormat="1" x14ac:dyDescent="0.25">
      <c r="A23" s="11" t="s">
        <v>28</v>
      </c>
      <c r="B23" s="14">
        <v>379</v>
      </c>
      <c r="C23" s="50">
        <v>50.4</v>
      </c>
      <c r="D23" s="50">
        <f t="shared" si="1"/>
        <v>13.298153034300791</v>
      </c>
    </row>
    <row r="24" spans="1:7" s="8" customFormat="1" x14ac:dyDescent="0.25">
      <c r="A24" s="10" t="s">
        <v>7</v>
      </c>
      <c r="B24" s="18">
        <f>SUM(B25:B30)</f>
        <v>1055792.4000000001</v>
      </c>
      <c r="C24" s="29">
        <f>SUM(C25:C30)</f>
        <v>172435.8</v>
      </c>
      <c r="D24" s="9">
        <f t="shared" si="1"/>
        <v>16.332358520481865</v>
      </c>
    </row>
    <row r="25" spans="1:7" s="8" customFormat="1" x14ac:dyDescent="0.25">
      <c r="A25" s="20" t="s">
        <v>41</v>
      </c>
      <c r="B25" s="12">
        <v>34317</v>
      </c>
      <c r="C25" s="12">
        <v>2044.5</v>
      </c>
      <c r="D25" s="13">
        <f t="shared" si="1"/>
        <v>5.9576886091441557</v>
      </c>
      <c r="E25" s="15"/>
      <c r="F25" s="21"/>
    </row>
    <row r="26" spans="1:7" s="8" customFormat="1" x14ac:dyDescent="0.25">
      <c r="A26" s="20" t="s">
        <v>43</v>
      </c>
      <c r="B26" s="12">
        <v>162594.6</v>
      </c>
      <c r="C26" s="12">
        <v>1292.4000000000001</v>
      </c>
      <c r="D26" s="13">
        <f t="shared" si="1"/>
        <v>0.79486034591554711</v>
      </c>
      <c r="F26" s="21"/>
    </row>
    <row r="27" spans="1:7" s="8" customFormat="1" x14ac:dyDescent="0.25">
      <c r="A27" s="20" t="s">
        <v>42</v>
      </c>
      <c r="B27" s="12">
        <v>858880.8</v>
      </c>
      <c r="C27" s="12">
        <v>170453.8</v>
      </c>
      <c r="D27" s="13">
        <f t="shared" si="1"/>
        <v>19.846036842365084</v>
      </c>
      <c r="F27" s="21"/>
    </row>
    <row r="28" spans="1:7" s="8" customFormat="1" x14ac:dyDescent="0.25">
      <c r="A28" s="20" t="s">
        <v>44</v>
      </c>
      <c r="B28" s="12"/>
      <c r="C28" s="12"/>
      <c r="D28" s="13"/>
      <c r="F28" s="21"/>
    </row>
    <row r="29" spans="1:7" s="8" customFormat="1" ht="45" x14ac:dyDescent="0.25">
      <c r="A29" s="22" t="s">
        <v>47</v>
      </c>
      <c r="B29" s="12"/>
      <c r="C29" s="12"/>
      <c r="D29" s="17"/>
      <c r="F29" s="21"/>
    </row>
    <row r="30" spans="1:7" s="8" customFormat="1" ht="48" customHeight="1" x14ac:dyDescent="0.25">
      <c r="A30" s="11" t="s">
        <v>45</v>
      </c>
      <c r="B30" s="23"/>
      <c r="C30" s="12">
        <v>-1354.9</v>
      </c>
      <c r="D30" s="14"/>
      <c r="F30" s="15"/>
    </row>
    <row r="31" spans="1:7" s="8" customFormat="1" x14ac:dyDescent="0.25">
      <c r="A31" s="1" t="s">
        <v>31</v>
      </c>
      <c r="B31" s="16">
        <f>B5+B24</f>
        <v>2194723.5</v>
      </c>
      <c r="C31" s="16">
        <f>C5+C24</f>
        <v>315627.8</v>
      </c>
      <c r="D31" s="16">
        <f>C31/B31*100</f>
        <v>14.381210207117206</v>
      </c>
    </row>
    <row r="32" spans="1:7" s="8" customFormat="1" ht="17.45" customHeight="1" x14ac:dyDescent="0.25">
      <c r="A32" s="33" t="s">
        <v>9</v>
      </c>
      <c r="B32" s="33"/>
      <c r="C32" s="33"/>
      <c r="D32" s="33"/>
    </row>
    <row r="33" spans="1:6" s="8" customFormat="1" x14ac:dyDescent="0.25">
      <c r="A33" s="11" t="s">
        <v>10</v>
      </c>
      <c r="B33" s="30">
        <v>208557.7</v>
      </c>
      <c r="C33" s="30">
        <v>14401.6</v>
      </c>
      <c r="D33" s="13">
        <f t="shared" ref="D33:D43" si="2">C33/B33*100</f>
        <v>6.9053312344737217</v>
      </c>
      <c r="E33" s="15"/>
    </row>
    <row r="34" spans="1:6" s="8" customFormat="1" ht="30" x14ac:dyDescent="0.25">
      <c r="A34" s="11" t="s">
        <v>11</v>
      </c>
      <c r="B34" s="30">
        <v>37371.199999999997</v>
      </c>
      <c r="C34" s="30">
        <v>2190.6</v>
      </c>
      <c r="D34" s="32">
        <f t="shared" si="2"/>
        <v>5.8617330992850114</v>
      </c>
    </row>
    <row r="35" spans="1:6" s="8" customFormat="1" x14ac:dyDescent="0.25">
      <c r="A35" s="11" t="s">
        <v>12</v>
      </c>
      <c r="B35" s="30">
        <v>281397.2</v>
      </c>
      <c r="C35" s="30">
        <v>15211.1</v>
      </c>
      <c r="D35" s="13">
        <f t="shared" si="2"/>
        <v>5.4055619601047908</v>
      </c>
    </row>
    <row r="36" spans="1:6" s="8" customFormat="1" x14ac:dyDescent="0.25">
      <c r="A36" s="11" t="s">
        <v>13</v>
      </c>
      <c r="B36" s="30">
        <v>157426.4</v>
      </c>
      <c r="C36" s="30">
        <v>19825.8</v>
      </c>
      <c r="D36" s="13">
        <f t="shared" si="2"/>
        <v>12.593694577275476</v>
      </c>
    </row>
    <row r="37" spans="1:6" s="8" customFormat="1" x14ac:dyDescent="0.25">
      <c r="A37" s="11" t="s">
        <v>14</v>
      </c>
      <c r="B37" s="30">
        <v>1283473.1000000001</v>
      </c>
      <c r="C37" s="30">
        <v>174529.9</v>
      </c>
      <c r="D37" s="13">
        <f t="shared" si="2"/>
        <v>13.598251494324264</v>
      </c>
    </row>
    <row r="38" spans="1:6" s="8" customFormat="1" x14ac:dyDescent="0.25">
      <c r="A38" s="11" t="s">
        <v>15</v>
      </c>
      <c r="B38" s="30">
        <v>108514.9</v>
      </c>
      <c r="C38" s="30">
        <v>12473.8</v>
      </c>
      <c r="D38" s="13">
        <f t="shared" si="2"/>
        <v>11.495011284164663</v>
      </c>
    </row>
    <row r="39" spans="1:6" s="8" customFormat="1" x14ac:dyDescent="0.25">
      <c r="A39" s="11" t="s">
        <v>16</v>
      </c>
      <c r="B39" s="30">
        <v>122673.5</v>
      </c>
      <c r="C39" s="30">
        <v>44959.8</v>
      </c>
      <c r="D39" s="13">
        <f t="shared" si="2"/>
        <v>36.649969227257721</v>
      </c>
    </row>
    <row r="40" spans="1:6" s="8" customFormat="1" x14ac:dyDescent="0.25">
      <c r="A40" s="11" t="s">
        <v>17</v>
      </c>
      <c r="B40" s="30">
        <v>12294.7</v>
      </c>
      <c r="C40" s="30">
        <v>1565.2</v>
      </c>
      <c r="D40" s="13">
        <f t="shared" si="2"/>
        <v>12.730688833399755</v>
      </c>
    </row>
    <row r="41" spans="1:6" s="8" customFormat="1" x14ac:dyDescent="0.25">
      <c r="A41" s="24" t="s">
        <v>18</v>
      </c>
      <c r="B41" s="30">
        <v>18132</v>
      </c>
      <c r="C41" s="30">
        <v>3021.7</v>
      </c>
      <c r="D41" s="13">
        <f t="shared" si="2"/>
        <v>16.665012133245092</v>
      </c>
    </row>
    <row r="42" spans="1:6" s="8" customFormat="1" ht="30" x14ac:dyDescent="0.25">
      <c r="A42" s="11" t="s">
        <v>19</v>
      </c>
      <c r="B42" s="30">
        <v>79177.600000000006</v>
      </c>
      <c r="C42" s="30">
        <v>3114.7</v>
      </c>
      <c r="D42" s="32">
        <f t="shared" si="2"/>
        <v>3.9338146142343282</v>
      </c>
    </row>
    <row r="43" spans="1:6" s="8" customFormat="1" x14ac:dyDescent="0.25">
      <c r="A43" s="1" t="s">
        <v>20</v>
      </c>
      <c r="B43" s="19">
        <f>SUM(B33:B42)</f>
        <v>2309018.3000000003</v>
      </c>
      <c r="C43" s="19">
        <f>SUM(C33:C42)</f>
        <v>291294.2</v>
      </c>
      <c r="D43" s="9">
        <f t="shared" si="2"/>
        <v>12.615499842508825</v>
      </c>
      <c r="E43" s="15"/>
      <c r="F43" s="15"/>
    </row>
    <row r="44" spans="1:6" s="8" customFormat="1" ht="29.25" x14ac:dyDescent="0.25">
      <c r="A44" s="1" t="s">
        <v>50</v>
      </c>
      <c r="B44" s="19">
        <f>B31-B43</f>
        <v>-114294.80000000028</v>
      </c>
      <c r="C44" s="19">
        <f>C31-C43</f>
        <v>24333.599999999977</v>
      </c>
      <c r="D44" s="9"/>
      <c r="E44" s="15"/>
    </row>
    <row r="45" spans="1:6" s="8" customFormat="1" x14ac:dyDescent="0.25">
      <c r="A45" s="34" t="s">
        <v>34</v>
      </c>
      <c r="B45" s="34"/>
      <c r="C45" s="34"/>
      <c r="D45" s="34"/>
      <c r="E45" s="15"/>
    </row>
    <row r="46" spans="1:6" s="8" customFormat="1" x14ac:dyDescent="0.25">
      <c r="A46" s="34"/>
      <c r="B46" s="34"/>
      <c r="C46" s="34"/>
      <c r="D46" s="34"/>
    </row>
    <row r="47" spans="1:6" s="8" customFormat="1" x14ac:dyDescent="0.25">
      <c r="A47" s="31"/>
      <c r="B47" s="31" t="s">
        <v>35</v>
      </c>
      <c r="C47" s="27"/>
      <c r="D47" s="31"/>
    </row>
    <row r="48" spans="1:6" s="8" customFormat="1" ht="15" customHeight="1" x14ac:dyDescent="0.25">
      <c r="A48" s="25" t="s">
        <v>21</v>
      </c>
      <c r="B48" s="28" t="s">
        <v>49</v>
      </c>
      <c r="C48" s="4"/>
      <c r="D48" s="4"/>
    </row>
    <row r="49" spans="1:4" s="8" customFormat="1" x14ac:dyDescent="0.25">
      <c r="A49" s="26" t="s">
        <v>22</v>
      </c>
      <c r="B49" s="39">
        <v>200000</v>
      </c>
      <c r="C49" s="4"/>
      <c r="D49" s="4"/>
    </row>
    <row r="50" spans="1:4" s="8" customFormat="1" ht="34.5" customHeight="1" x14ac:dyDescent="0.25">
      <c r="A50" s="26" t="s">
        <v>48</v>
      </c>
      <c r="B50" s="40">
        <v>495000</v>
      </c>
      <c r="C50" s="4"/>
      <c r="D50" s="4"/>
    </row>
    <row r="51" spans="1:4" s="8" customFormat="1" x14ac:dyDescent="0.25">
      <c r="A51" s="26" t="s">
        <v>36</v>
      </c>
      <c r="B51" s="40">
        <v>0</v>
      </c>
      <c r="C51" s="4"/>
      <c r="D51" s="4"/>
    </row>
    <row r="52" spans="1:4" s="8" customFormat="1" x14ac:dyDescent="0.25">
      <c r="A52" s="25" t="s">
        <v>23</v>
      </c>
      <c r="B52" s="40">
        <f>SUM(B49:B51)</f>
        <v>695000</v>
      </c>
      <c r="C52" s="4"/>
      <c r="D52" s="4"/>
    </row>
    <row r="53" spans="1:4" s="8" customFormat="1" x14ac:dyDescent="0.25">
      <c r="A53" s="4"/>
      <c r="B53" s="4"/>
      <c r="C53" s="4"/>
      <c r="D53" s="4"/>
    </row>
    <row r="54" spans="1:4" s="8" customFormat="1" x14ac:dyDescent="0.25"/>
    <row r="55" spans="1:4" s="8" customFormat="1" x14ac:dyDescent="0.25"/>
    <row r="56" spans="1:4" s="8" customFormat="1" x14ac:dyDescent="0.25"/>
    <row r="57" spans="1:4" s="8" customFormat="1" x14ac:dyDescent="0.25"/>
    <row r="58" spans="1:4" s="8" customFormat="1" x14ac:dyDescent="0.25"/>
    <row r="59" spans="1:4" s="8" customFormat="1" x14ac:dyDescent="0.25"/>
    <row r="60" spans="1:4" s="8" customFormat="1" x14ac:dyDescent="0.25"/>
    <row r="61" spans="1:4" s="8" customFormat="1" x14ac:dyDescent="0.25"/>
    <row r="62" spans="1:4" s="8" customFormat="1" x14ac:dyDescent="0.25"/>
    <row r="63" spans="1:4" s="8" customFormat="1" x14ac:dyDescent="0.25"/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ГончароваСЮ</cp:lastModifiedBy>
  <cp:lastPrinted>2016-01-13T09:08:54Z</cp:lastPrinted>
  <dcterms:created xsi:type="dcterms:W3CDTF">2014-09-16T05:33:49Z</dcterms:created>
  <dcterms:modified xsi:type="dcterms:W3CDTF">2016-03-03T13:19:12Z</dcterms:modified>
</cp:coreProperties>
</file>